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jpnjkc-my.sharepoint.com/personal/kotake_yoshiki_jvckenwood_com/Documents/PassageDrive/Workspace/Desktop/"/>
    </mc:Choice>
  </mc:AlternateContent>
  <xr:revisionPtr revIDLastSave="1" documentId="14_{5C9CB646-409D-4CE9-9786-594753FBECF7}" xr6:coauthVersionLast="47" xr6:coauthVersionMax="47" xr10:uidLastSave="{05296365-5409-48FE-ABF0-BFE1FA8AB032}"/>
  <bookViews>
    <workbookView xWindow="8610" yWindow="230" windowWidth="11280" windowHeight="10010" xr2:uid="{00000000-000D-0000-FFFF-FFFF00000000}"/>
  </bookViews>
  <sheets>
    <sheet name="2026J" sheetId="10" r:id="rId1"/>
  </sheets>
  <definedNames>
    <definedName name="_xlnm.Print_Area" localSheetId="0">'2026J'!$A$1:$K$47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0" l="1"/>
  <c r="M38" i="10"/>
  <c r="M16" i="10" l="1"/>
  <c r="L38" i="10"/>
  <c r="L37" i="10"/>
  <c r="L16" i="10"/>
  <c r="K38" i="10" l="1"/>
  <c r="J38" i="10"/>
  <c r="I38" i="10"/>
  <c r="H38" i="10"/>
  <c r="G38" i="10"/>
  <c r="F38" i="10"/>
  <c r="E38" i="10"/>
  <c r="D38" i="10"/>
  <c r="C38" i="10"/>
  <c r="K37" i="10"/>
  <c r="J37" i="10"/>
  <c r="I37" i="10"/>
  <c r="H37" i="10"/>
  <c r="G37" i="10"/>
  <c r="F37" i="10"/>
  <c r="E37" i="10"/>
  <c r="D37" i="10"/>
  <c r="C37" i="10"/>
  <c r="D33" i="10"/>
  <c r="G12" i="10"/>
</calcChain>
</file>

<file path=xl/sharedStrings.xml><?xml version="1.0" encoding="utf-8"?>
<sst xmlns="http://schemas.openxmlformats.org/spreadsheetml/2006/main" count="69" uniqueCount="61">
  <si>
    <t>（単位：百万円）</t>
    <rPh sb="0" eb="2">
      <t>タンイ</t>
    </rPh>
    <rPh sb="3" eb="4">
      <t>ヒャク</t>
    </rPh>
    <rPh sb="4" eb="6">
      <t>ヒャクマン</t>
    </rPh>
    <rPh sb="6" eb="7">
      <t>エン</t>
    </rPh>
    <phoneticPr fontId="2"/>
  </si>
  <si>
    <t>2016年3月</t>
    <rPh sb="4" eb="5">
      <t>ネン</t>
    </rPh>
    <rPh sb="6" eb="7">
      <t>ガツ</t>
    </rPh>
    <phoneticPr fontId="2"/>
  </si>
  <si>
    <t>2017年3月</t>
    <rPh sb="4" eb="5">
      <t>ネン</t>
    </rPh>
    <rPh sb="6" eb="7">
      <t>ガツ</t>
    </rPh>
    <phoneticPr fontId="2"/>
  </si>
  <si>
    <t>2018年3月</t>
    <rPh sb="4" eb="5">
      <t>ネン</t>
    </rPh>
    <rPh sb="6" eb="7">
      <t>ガツ</t>
    </rPh>
    <phoneticPr fontId="2"/>
  </si>
  <si>
    <t>2019年3月</t>
    <rPh sb="4" eb="5">
      <t>ネン</t>
    </rPh>
    <rPh sb="6" eb="7">
      <t>ガツ</t>
    </rPh>
    <phoneticPr fontId="2"/>
  </si>
  <si>
    <t>2020年3月</t>
    <phoneticPr fontId="2"/>
  </si>
  <si>
    <t>2021年3月</t>
    <phoneticPr fontId="2"/>
  </si>
  <si>
    <t>2022年3月</t>
    <phoneticPr fontId="2"/>
  </si>
  <si>
    <t>2023年3月</t>
    <phoneticPr fontId="2"/>
  </si>
  <si>
    <t>2024年3月</t>
    <phoneticPr fontId="2"/>
  </si>
  <si>
    <t>2025年3月</t>
    <phoneticPr fontId="2"/>
  </si>
  <si>
    <t>日本基準</t>
    <rPh sb="0" eb="2">
      <t>ニホン</t>
    </rPh>
    <rPh sb="2" eb="4">
      <t>キジュン</t>
    </rPh>
    <phoneticPr fontId="2"/>
  </si>
  <si>
    <t>IFRS ※1</t>
  </si>
  <si>
    <t>IFRS</t>
  </si>
  <si>
    <t>財務データ</t>
    <phoneticPr fontId="2"/>
  </si>
  <si>
    <t>P/L、キャッシュ・フロー他（会計年度）</t>
    <rPh sb="13" eb="14">
      <t>タ</t>
    </rPh>
    <phoneticPr fontId="2"/>
  </si>
  <si>
    <t>売上収益</t>
    <phoneticPr fontId="2"/>
  </si>
  <si>
    <t>営業利益（損失）</t>
    <phoneticPr fontId="2"/>
  </si>
  <si>
    <t>税引前利益（損失）</t>
    <phoneticPr fontId="2"/>
  </si>
  <si>
    <t>親会社の所有者に帰属する当期利益（損失）</t>
    <phoneticPr fontId="2"/>
  </si>
  <si>
    <t>設備投資</t>
    <phoneticPr fontId="2"/>
  </si>
  <si>
    <t>減価償却費　※2</t>
    <phoneticPr fontId="2"/>
  </si>
  <si>
    <t>研究開発費</t>
    <phoneticPr fontId="2"/>
  </si>
  <si>
    <t>営業活動によるキャッシュ・フロー</t>
    <phoneticPr fontId="2"/>
  </si>
  <si>
    <t>投資活動によるキャッシュ・フロー</t>
    <phoneticPr fontId="2"/>
  </si>
  <si>
    <r>
      <rPr>
        <sz val="9"/>
        <rFont val="メイリオ"/>
        <family val="3"/>
        <charset val="128"/>
      </rPr>
      <t>フリー・キャッシュ・フロー</t>
    </r>
    <r>
      <rPr>
        <sz val="8"/>
        <rFont val="メイリオ"/>
        <family val="3"/>
        <charset val="128"/>
      </rPr>
      <t xml:space="preserve">
</t>
    </r>
    <r>
      <rPr>
        <sz val="7"/>
        <rFont val="メイリオ"/>
        <family val="3"/>
        <charset val="128"/>
      </rPr>
      <t>（営業活動によるキャッシュ・フロー＋投資活動によるキャッシュフロー）</t>
    </r>
    <rPh sb="15" eb="17">
      <t>エイギョウ</t>
    </rPh>
    <rPh sb="17" eb="19">
      <t>カツドウ</t>
    </rPh>
    <rPh sb="32" eb="36">
      <t>トウシカツドウ</t>
    </rPh>
    <phoneticPr fontId="2"/>
  </si>
  <si>
    <t>財務活動によるキャッシュ・フロー</t>
    <phoneticPr fontId="2"/>
  </si>
  <si>
    <t>B/S（会計年度末）</t>
    <phoneticPr fontId="2"/>
  </si>
  <si>
    <t>資産合計</t>
    <phoneticPr fontId="2"/>
  </si>
  <si>
    <t>現金及び現金同等物の期末残高　※3　</t>
    <phoneticPr fontId="2"/>
  </si>
  <si>
    <t>資本合計</t>
    <phoneticPr fontId="2"/>
  </si>
  <si>
    <t>親会社の所有者に帰属する持分</t>
    <rPh sb="0" eb="1">
      <t>オヤ</t>
    </rPh>
    <rPh sb="1" eb="3">
      <t>カイシャ</t>
    </rPh>
    <rPh sb="4" eb="7">
      <t>ショユウシャ</t>
    </rPh>
    <rPh sb="8" eb="10">
      <t>キゾク</t>
    </rPh>
    <rPh sb="12" eb="14">
      <t>モチブン</t>
    </rPh>
    <phoneticPr fontId="2"/>
  </si>
  <si>
    <t>利益剰余金</t>
    <phoneticPr fontId="2"/>
  </si>
  <si>
    <t>有利子負債　※4</t>
    <phoneticPr fontId="2"/>
  </si>
  <si>
    <t>ネットデット　※5</t>
    <phoneticPr fontId="2"/>
  </si>
  <si>
    <t>1株当たり情報</t>
    <phoneticPr fontId="2"/>
  </si>
  <si>
    <t>基本的1株当たり当期利益（損失）（円）</t>
    <phoneticPr fontId="2"/>
  </si>
  <si>
    <t>1株当たり親会社所有者帰属持分（円）</t>
    <phoneticPr fontId="2"/>
  </si>
  <si>
    <t>配当金（円） 基準日ベース</t>
    <rPh sb="7" eb="10">
      <t>キジュンビ</t>
    </rPh>
    <phoneticPr fontId="2"/>
  </si>
  <si>
    <t>配当性向（%）※6 / 総還元性向（%）※7</t>
    <rPh sb="12" eb="17">
      <t>ソウカンゲンセイコウ</t>
    </rPh>
    <phoneticPr fontId="2"/>
  </si>
  <si>
    <t>－</t>
  </si>
  <si>
    <t>経営指標</t>
    <rPh sb="0" eb="2">
      <t>ケイエイ</t>
    </rPh>
    <rPh sb="2" eb="4">
      <t>シヒョウ</t>
    </rPh>
    <phoneticPr fontId="2"/>
  </si>
  <si>
    <t>親会社所有者帰属持分当期利益率（ROE）（%）</t>
    <phoneticPr fontId="2"/>
  </si>
  <si>
    <t>資産合計当期利益率（ROA）（%）</t>
    <rPh sb="4" eb="6">
      <t>トウキ</t>
    </rPh>
    <phoneticPr fontId="2"/>
  </si>
  <si>
    <t>売上収益営業利益率（%）</t>
    <phoneticPr fontId="2"/>
  </si>
  <si>
    <t>-0.0%</t>
  </si>
  <si>
    <t>親会社所有者帰属持分比率（%）</t>
    <phoneticPr fontId="2"/>
  </si>
  <si>
    <t>EBITDA（百万円） ※8</t>
    <rPh sb="7" eb="10">
      <t>ヒャク</t>
    </rPh>
    <phoneticPr fontId="2"/>
  </si>
  <si>
    <t>EBITDAマージン（％）</t>
    <phoneticPr fontId="2"/>
  </si>
  <si>
    <t>EBITDA有利子負債倍率（倍）</t>
    <rPh sb="6" eb="11">
      <t>ユウリシフサイ</t>
    </rPh>
    <rPh sb="11" eb="13">
      <t>バイリツ</t>
    </rPh>
    <rPh sb="14" eb="15">
      <t>バイ</t>
    </rPh>
    <phoneticPr fontId="2"/>
  </si>
  <si>
    <t>海外売上高比率（地域別）（%）</t>
    <phoneticPr fontId="2"/>
  </si>
  <si>
    <t>※1：日本基準で開示していましたが、翌期（2018年3月期）をIFRSで開示するに当たり比較年度としてIFRSで開示した際の金額で算出しています。</t>
    <phoneticPr fontId="2"/>
  </si>
  <si>
    <t>※2：日本基準の減価償却費にはのれん償却費を含みます。</t>
    <rPh sb="3" eb="7">
      <t>ニホンキジュン</t>
    </rPh>
    <rPh sb="8" eb="13">
      <t>ゲンカショウキャクヒ</t>
    </rPh>
    <rPh sb="18" eb="21">
      <t>ショウキャクヒ</t>
    </rPh>
    <rPh sb="22" eb="23">
      <t>フク</t>
    </rPh>
    <phoneticPr fontId="2"/>
  </si>
  <si>
    <t>※3：日本基準は連結貸借対照表の現金及び預金です。</t>
    <phoneticPr fontId="2"/>
  </si>
  <si>
    <t>※4：リース負債は含みません。</t>
    <rPh sb="6" eb="8">
      <t>フサイ</t>
    </rPh>
    <rPh sb="9" eb="10">
      <t>フク</t>
    </rPh>
    <phoneticPr fontId="2"/>
  </si>
  <si>
    <t>※5：日本基準は有利子負債―現金及び預金、IFRSは有利子負債―現金及び現金同等物の期末残高で計算しています。</t>
    <phoneticPr fontId="2"/>
  </si>
  <si>
    <t>※6：2017年3月期の配当性向は、1株当たり当期純損失金額のため記載していません。</t>
    <phoneticPr fontId="2"/>
  </si>
  <si>
    <t>※8：EBITDAは、税引前利益+支払利息+減価償却費＋減損損失で計算しています。</t>
    <rPh sb="11" eb="14">
      <t>ゼイビキマエ</t>
    </rPh>
    <rPh sb="14" eb="16">
      <t>リエキ</t>
    </rPh>
    <rPh sb="17" eb="19">
      <t>シハライ</t>
    </rPh>
    <rPh sb="19" eb="21">
      <t>リソク</t>
    </rPh>
    <rPh sb="22" eb="27">
      <t>ゲンカショウキャクヒ</t>
    </rPh>
    <rPh sb="28" eb="32">
      <t>ゲンソンソンシツ</t>
    </rPh>
    <rPh sb="33" eb="35">
      <t>ケイサン</t>
    </rPh>
    <phoneticPr fontId="2"/>
  </si>
  <si>
    <t>2026年3月</t>
    <phoneticPr fontId="2"/>
  </si>
  <si>
    <t>※7：2023年3月期以降は総還元性向となります。</t>
    <rPh sb="7" eb="8">
      <t>ネン</t>
    </rPh>
    <rPh sb="9" eb="11">
      <t>ガツキ</t>
    </rPh>
    <rPh sb="11" eb="13">
      <t>イコウ</t>
    </rPh>
    <rPh sb="14" eb="19">
      <t>ソウカンゲンセイコウ</t>
    </rPh>
    <phoneticPr fontId="2"/>
  </si>
  <si>
    <t>財務情報（2016年3月期～2026年3月期）</t>
    <rPh sb="0" eb="2">
      <t>ザイム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</si>
</sst>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.00;&quot;△ &quot;#,##0.00"/>
    <numFmt numFmtId="178" formatCode="0.0%"/>
    <numFmt numFmtId="179" formatCode="#,##0.0;[Red]\-#,##0.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name val="メイリオ"/>
      <family val="3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7"/>
      <name val="メイリオ"/>
      <family val="3"/>
      <charset val="128"/>
    </font>
    <font>
      <b/>
      <sz val="12"/>
      <color rgb="FFFFFFFF"/>
      <name val="メイリオ"/>
      <family val="3"/>
      <charset val="128"/>
    </font>
    <font>
      <sz val="11"/>
      <color rgb="FFFFFFFF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3EDF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55" fontId="4" fillId="0" borderId="3" xfId="0" quotePrefix="1" applyNumberFormat="1" applyFont="1" applyBorder="1" applyAlignment="1">
      <alignment horizontal="center" vertical="center"/>
    </xf>
    <xf numFmtId="176" fontId="4" fillId="0" borderId="1" xfId="1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55" fontId="4" fillId="0" borderId="4" xfId="0" quotePrefix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38" fontId="4" fillId="0" borderId="1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176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177" fontId="4" fillId="0" borderId="1" xfId="0" applyNumberFormat="1" applyFont="1" applyBorder="1">
      <alignment vertical="center"/>
    </xf>
    <xf numFmtId="2" fontId="4" fillId="0" borderId="1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0" borderId="1" xfId="0" quotePrefix="1" applyNumberFormat="1" applyFont="1" applyBorder="1" applyAlignment="1">
      <alignment horizontal="right" vertical="center"/>
    </xf>
    <xf numFmtId="38" fontId="4" fillId="0" borderId="1" xfId="1" quotePrefix="1" applyFont="1" applyFill="1" applyBorder="1" applyAlignment="1">
      <alignment horizontal="right" vertical="center"/>
    </xf>
    <xf numFmtId="179" fontId="4" fillId="0" borderId="1" xfId="1" quotePrefix="1" applyNumberFormat="1" applyFont="1" applyFill="1" applyBorder="1" applyAlignment="1">
      <alignment horizontal="right" vertical="center"/>
    </xf>
    <xf numFmtId="0" fontId="9" fillId="2" borderId="0" xfId="0" quotePrefix="1" applyFont="1" applyFill="1" applyAlignment="1">
      <alignment horizontal="left" vertical="center"/>
    </xf>
    <xf numFmtId="55" fontId="10" fillId="2" borderId="2" xfId="0" quotePrefix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0" xfId="0" applyFont="1" applyAlignment="1"/>
    <xf numFmtId="0" fontId="7" fillId="0" borderId="0" xfId="0" applyFont="1">
      <alignment vertical="center"/>
    </xf>
    <xf numFmtId="55" fontId="4" fillId="3" borderId="8" xfId="0" quotePrefix="1" applyNumberFormat="1" applyFont="1" applyFill="1" applyBorder="1" applyAlignment="1">
      <alignment horizontal="center" vertical="center"/>
    </xf>
    <xf numFmtId="55" fontId="4" fillId="3" borderId="4" xfId="0" quotePrefix="1" applyNumberFormat="1" applyFont="1" applyFill="1" applyBorder="1" applyAlignment="1">
      <alignment horizontal="center" vertical="center"/>
    </xf>
    <xf numFmtId="55" fontId="4" fillId="3" borderId="6" xfId="0" quotePrefix="1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4" fillId="3" borderId="1" xfId="1" applyNumberFormat="1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38" fontId="4" fillId="3" borderId="1" xfId="1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2" fontId="4" fillId="3" borderId="1" xfId="0" applyNumberFormat="1" applyFont="1" applyFill="1" applyBorder="1">
      <alignment vertical="center"/>
    </xf>
    <xf numFmtId="178" fontId="4" fillId="3" borderId="1" xfId="0" applyNumberFormat="1" applyFont="1" applyFill="1" applyBorder="1" applyAlignment="1">
      <alignment horizontal="right" vertical="center"/>
    </xf>
    <xf numFmtId="178" fontId="4" fillId="3" borderId="1" xfId="0" applyNumberFormat="1" applyFont="1" applyFill="1" applyBorder="1">
      <alignment vertical="center"/>
    </xf>
    <xf numFmtId="178" fontId="4" fillId="3" borderId="1" xfId="0" quotePrefix="1" applyNumberFormat="1" applyFont="1" applyFill="1" applyBorder="1" applyAlignment="1">
      <alignment horizontal="right" vertical="center"/>
    </xf>
    <xf numFmtId="38" fontId="4" fillId="3" borderId="1" xfId="1" quotePrefix="1" applyFont="1" applyFill="1" applyBorder="1" applyAlignment="1">
      <alignment horizontal="right" vertical="center"/>
    </xf>
    <xf numFmtId="179" fontId="4" fillId="3" borderId="1" xfId="1" quotePrefix="1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55" fontId="4" fillId="4" borderId="6" xfId="0" quotePrefix="1" applyNumberFormat="1" applyFont="1" applyFill="1" applyBorder="1" applyAlignment="1">
      <alignment horizontal="center" vertical="center"/>
    </xf>
    <xf numFmtId="176" fontId="4" fillId="4" borderId="1" xfId="1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7" fontId="4" fillId="4" borderId="1" xfId="0" applyNumberFormat="1" applyFont="1" applyFill="1" applyBorder="1">
      <alignment vertical="center"/>
    </xf>
    <xf numFmtId="2" fontId="4" fillId="4" borderId="1" xfId="0" applyNumberFormat="1" applyFont="1" applyFill="1" applyBorder="1">
      <alignment vertical="center"/>
    </xf>
    <xf numFmtId="178" fontId="4" fillId="4" borderId="1" xfId="0" applyNumberFormat="1" applyFont="1" applyFill="1" applyBorder="1">
      <alignment vertical="center"/>
    </xf>
    <xf numFmtId="38" fontId="4" fillId="4" borderId="1" xfId="1" applyFont="1" applyFill="1" applyBorder="1">
      <alignment vertical="center"/>
    </xf>
    <xf numFmtId="179" fontId="4" fillId="4" borderId="1" xfId="1" quotePrefix="1" applyNumberFormat="1" applyFont="1" applyFill="1" applyBorder="1" applyAlignment="1">
      <alignment horizontal="right" vertical="center"/>
    </xf>
    <xf numFmtId="176" fontId="4" fillId="0" borderId="0" xfId="0" applyNumberFormat="1" applyFont="1">
      <alignment vertical="center"/>
    </xf>
    <xf numFmtId="9" fontId="4" fillId="3" borderId="1" xfId="0" applyNumberFormat="1" applyFont="1" applyFill="1" applyBorder="1" applyAlignment="1">
      <alignment horizontal="right" vertical="center"/>
    </xf>
    <xf numFmtId="9" fontId="4" fillId="4" borderId="1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3EDFB"/>
      <color rgb="FFFFFF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JVCKENWOOD">
      <a:dk1>
        <a:sysClr val="windowText" lastClr="000000"/>
      </a:dk1>
      <a:lt1>
        <a:srgbClr val="0090DC"/>
      </a:lt1>
      <a:dk2>
        <a:srgbClr val="0061AB"/>
      </a:dk2>
      <a:lt2>
        <a:srgbClr val="D3EDFB"/>
      </a:lt2>
      <a:accent1>
        <a:srgbClr val="8387B6"/>
      </a:accent1>
      <a:accent2>
        <a:srgbClr val="00AFCC"/>
      </a:accent2>
      <a:accent3>
        <a:srgbClr val="0EA291"/>
      </a:accent3>
      <a:accent4>
        <a:srgbClr val="8EB95F"/>
      </a:accent4>
      <a:accent5>
        <a:srgbClr val="E5A857"/>
      </a:accent5>
      <a:accent6>
        <a:srgbClr val="DD6B75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9378-605F-4DC7-88B1-3857CC6D3171}">
  <sheetPr>
    <pageSetUpPr fitToPage="1"/>
  </sheetPr>
  <dimension ref="B1:N47"/>
  <sheetViews>
    <sheetView showGridLines="0" tabSelected="1" topLeftCell="D1" zoomScale="55" zoomScaleNormal="55" workbookViewId="0">
      <pane ySplit="4" topLeftCell="A5" activePane="bottomLeft" state="frozen"/>
      <selection pane="bottomLeft" activeCell="M1" sqref="M1:M1048576"/>
    </sheetView>
  </sheetViews>
  <sheetFormatPr defaultColWidth="9" defaultRowHeight="17.5" x14ac:dyDescent="0.2"/>
  <cols>
    <col min="1" max="1" width="4.453125" style="7" customWidth="1"/>
    <col min="2" max="2" width="50.81640625" style="7" customWidth="1"/>
    <col min="3" max="13" width="16.54296875" style="7" customWidth="1"/>
    <col min="14" max="16384" width="9" style="7"/>
  </cols>
  <sheetData>
    <row r="1" spans="2:14" s="10" customFormat="1" ht="28.5" x14ac:dyDescent="0.2">
      <c r="B1" s="4" t="s">
        <v>60</v>
      </c>
      <c r="D1" s="7"/>
      <c r="G1" s="7"/>
    </row>
    <row r="2" spans="2:14" s="10" customFormat="1" x14ac:dyDescent="0.2">
      <c r="C2" s="1"/>
      <c r="D2" s="7"/>
      <c r="E2" s="1"/>
      <c r="F2" s="1"/>
      <c r="G2" s="1"/>
      <c r="H2" s="1"/>
      <c r="I2" s="1"/>
      <c r="J2" s="1"/>
      <c r="K2" s="1"/>
      <c r="L2" s="1"/>
      <c r="M2" s="1" t="s">
        <v>0</v>
      </c>
    </row>
    <row r="3" spans="2:14" s="10" customFormat="1" x14ac:dyDescent="0.2">
      <c r="B3" s="11"/>
      <c r="C3" s="5" t="s">
        <v>1</v>
      </c>
      <c r="D3" s="28" t="s">
        <v>2</v>
      </c>
      <c r="E3" s="29" t="s">
        <v>3</v>
      </c>
      <c r="F3" s="30" t="s">
        <v>4</v>
      </c>
      <c r="G3" s="30" t="s">
        <v>5</v>
      </c>
      <c r="H3" s="30" t="s">
        <v>6</v>
      </c>
      <c r="I3" s="30" t="s">
        <v>7</v>
      </c>
      <c r="J3" s="30" t="s">
        <v>8</v>
      </c>
      <c r="K3" s="44" t="s">
        <v>9</v>
      </c>
      <c r="L3" s="30" t="s">
        <v>10</v>
      </c>
      <c r="M3" s="30" t="s">
        <v>58</v>
      </c>
    </row>
    <row r="4" spans="2:14" s="10" customFormat="1" ht="19" x14ac:dyDescent="0.2">
      <c r="B4" s="12"/>
      <c r="C4" s="6" t="s">
        <v>11</v>
      </c>
      <c r="D4" s="31" t="s">
        <v>12</v>
      </c>
      <c r="E4" s="31" t="s">
        <v>13</v>
      </c>
      <c r="F4" s="32" t="s">
        <v>13</v>
      </c>
      <c r="G4" s="32" t="s">
        <v>13</v>
      </c>
      <c r="H4" s="32" t="s">
        <v>13</v>
      </c>
      <c r="I4" s="32" t="s">
        <v>13</v>
      </c>
      <c r="J4" s="43" t="s">
        <v>13</v>
      </c>
      <c r="K4" s="43" t="s">
        <v>13</v>
      </c>
      <c r="L4" s="32" t="s">
        <v>13</v>
      </c>
      <c r="M4" s="32" t="s">
        <v>13</v>
      </c>
    </row>
    <row r="5" spans="2:14" s="10" customFormat="1" ht="19" x14ac:dyDescent="0.2">
      <c r="B5" s="22" t="s">
        <v>14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2:14" s="10" customFormat="1" ht="19" x14ac:dyDescent="0.65">
      <c r="B6" s="26" t="s">
        <v>15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2:14" ht="27" customHeight="1" x14ac:dyDescent="0.2">
      <c r="B7" s="8" t="s">
        <v>16</v>
      </c>
      <c r="C7" s="2">
        <v>292195</v>
      </c>
      <c r="D7" s="33">
        <v>297890</v>
      </c>
      <c r="E7" s="33">
        <v>300687</v>
      </c>
      <c r="F7" s="33">
        <v>307627</v>
      </c>
      <c r="G7" s="33">
        <v>291304</v>
      </c>
      <c r="H7" s="33">
        <v>273609</v>
      </c>
      <c r="I7" s="33">
        <v>282088</v>
      </c>
      <c r="J7" s="33">
        <v>336910</v>
      </c>
      <c r="K7" s="45">
        <v>359459</v>
      </c>
      <c r="L7" s="33">
        <v>370308</v>
      </c>
      <c r="M7" s="33">
        <v>356865</v>
      </c>
    </row>
    <row r="8" spans="2:14" ht="27" customHeight="1" x14ac:dyDescent="0.2">
      <c r="B8" s="8" t="s">
        <v>17</v>
      </c>
      <c r="C8" s="2">
        <v>4494</v>
      </c>
      <c r="D8" s="33">
        <v>-128</v>
      </c>
      <c r="E8" s="33">
        <v>6937</v>
      </c>
      <c r="F8" s="33">
        <v>7263</v>
      </c>
      <c r="G8" s="33">
        <v>4080</v>
      </c>
      <c r="H8" s="33">
        <v>4893</v>
      </c>
      <c r="I8" s="33">
        <v>9054</v>
      </c>
      <c r="J8" s="33">
        <v>21634</v>
      </c>
      <c r="K8" s="45">
        <v>18226</v>
      </c>
      <c r="L8" s="33">
        <v>21792</v>
      </c>
      <c r="M8" s="33">
        <v>20540</v>
      </c>
    </row>
    <row r="9" spans="2:14" ht="27" customHeight="1" x14ac:dyDescent="0.2">
      <c r="B9" s="8" t="s">
        <v>18</v>
      </c>
      <c r="C9" s="2">
        <v>4148</v>
      </c>
      <c r="D9" s="33">
        <v>-1259</v>
      </c>
      <c r="E9" s="33">
        <v>5940</v>
      </c>
      <c r="F9" s="33">
        <v>6401</v>
      </c>
      <c r="G9" s="33">
        <v>2877</v>
      </c>
      <c r="H9" s="33">
        <v>4533</v>
      </c>
      <c r="I9" s="33">
        <v>8515</v>
      </c>
      <c r="J9" s="33">
        <v>21161</v>
      </c>
      <c r="K9" s="45">
        <v>18245</v>
      </c>
      <c r="L9" s="33">
        <v>23490</v>
      </c>
      <c r="M9" s="33">
        <v>21660</v>
      </c>
    </row>
    <row r="10" spans="2:14" ht="27" customHeight="1" x14ac:dyDescent="0.2">
      <c r="B10" s="8" t="s">
        <v>19</v>
      </c>
      <c r="C10" s="2">
        <v>3401</v>
      </c>
      <c r="D10" s="33">
        <v>-3114</v>
      </c>
      <c r="E10" s="33">
        <v>2389</v>
      </c>
      <c r="F10" s="33">
        <v>3847</v>
      </c>
      <c r="G10" s="33">
        <v>954</v>
      </c>
      <c r="H10" s="33">
        <v>2154</v>
      </c>
      <c r="I10" s="33">
        <v>5873</v>
      </c>
      <c r="J10" s="33">
        <v>16229</v>
      </c>
      <c r="K10" s="45">
        <v>13016</v>
      </c>
      <c r="L10" s="33">
        <v>20276</v>
      </c>
      <c r="M10" s="33">
        <v>16787</v>
      </c>
    </row>
    <row r="11" spans="2:14" ht="27" customHeight="1" x14ac:dyDescent="0.2">
      <c r="B11" s="8" t="s">
        <v>20</v>
      </c>
      <c r="C11" s="2">
        <v>9267</v>
      </c>
      <c r="D11" s="33">
        <v>9069</v>
      </c>
      <c r="E11" s="33">
        <v>8287</v>
      </c>
      <c r="F11" s="33">
        <v>8700</v>
      </c>
      <c r="G11" s="33">
        <v>11837</v>
      </c>
      <c r="H11" s="33">
        <v>10268</v>
      </c>
      <c r="I11" s="33">
        <v>12354</v>
      </c>
      <c r="J11" s="33">
        <v>11426</v>
      </c>
      <c r="K11" s="45">
        <v>17040</v>
      </c>
      <c r="L11" s="33">
        <v>18147</v>
      </c>
      <c r="M11" s="33">
        <v>11952</v>
      </c>
    </row>
    <row r="12" spans="2:14" ht="27" customHeight="1" x14ac:dyDescent="0.2">
      <c r="B12" s="8" t="s">
        <v>21</v>
      </c>
      <c r="C12" s="2">
        <v>12235</v>
      </c>
      <c r="D12" s="33">
        <v>15417</v>
      </c>
      <c r="E12" s="33">
        <v>16862</v>
      </c>
      <c r="F12" s="33">
        <v>17794</v>
      </c>
      <c r="G12" s="33">
        <f>20200-1</f>
        <v>20199</v>
      </c>
      <c r="H12" s="33">
        <v>19316</v>
      </c>
      <c r="I12" s="33">
        <v>17120</v>
      </c>
      <c r="J12" s="33">
        <v>17615</v>
      </c>
      <c r="K12" s="45">
        <v>18182</v>
      </c>
      <c r="L12" s="33">
        <v>17292</v>
      </c>
      <c r="M12" s="33">
        <v>17967</v>
      </c>
    </row>
    <row r="13" spans="2:14" ht="27" customHeight="1" x14ac:dyDescent="0.2">
      <c r="B13" s="8" t="s">
        <v>22</v>
      </c>
      <c r="C13" s="2">
        <v>20713</v>
      </c>
      <c r="D13" s="33">
        <v>19282</v>
      </c>
      <c r="E13" s="33">
        <v>17890</v>
      </c>
      <c r="F13" s="33">
        <v>18309</v>
      </c>
      <c r="G13" s="33">
        <v>17445</v>
      </c>
      <c r="H13" s="33">
        <v>15720</v>
      </c>
      <c r="I13" s="33">
        <v>15871</v>
      </c>
      <c r="J13" s="33">
        <v>17379</v>
      </c>
      <c r="K13" s="45">
        <v>19429</v>
      </c>
      <c r="L13" s="33">
        <v>19072</v>
      </c>
      <c r="M13" s="33">
        <v>18504</v>
      </c>
    </row>
    <row r="14" spans="2:14" ht="27" customHeight="1" x14ac:dyDescent="0.2">
      <c r="B14" s="8" t="s">
        <v>23</v>
      </c>
      <c r="C14" s="2">
        <v>12258</v>
      </c>
      <c r="D14" s="33">
        <v>19624</v>
      </c>
      <c r="E14" s="33">
        <v>18379</v>
      </c>
      <c r="F14" s="33">
        <v>20983</v>
      </c>
      <c r="G14" s="33">
        <v>21642</v>
      </c>
      <c r="H14" s="33">
        <v>35829</v>
      </c>
      <c r="I14" s="33">
        <v>7059</v>
      </c>
      <c r="J14" s="33">
        <v>26607</v>
      </c>
      <c r="K14" s="45">
        <v>33172</v>
      </c>
      <c r="L14" s="33">
        <v>31452</v>
      </c>
      <c r="M14" s="33">
        <v>33758</v>
      </c>
      <c r="N14" s="52"/>
    </row>
    <row r="15" spans="2:14" ht="27" customHeight="1" x14ac:dyDescent="0.2">
      <c r="B15" s="8" t="s">
        <v>24</v>
      </c>
      <c r="C15" s="2">
        <v>-8395</v>
      </c>
      <c r="D15" s="33">
        <v>-17690</v>
      </c>
      <c r="E15" s="33">
        <v>-14835</v>
      </c>
      <c r="F15" s="33">
        <v>-25768</v>
      </c>
      <c r="G15" s="33">
        <v>-19675</v>
      </c>
      <c r="H15" s="33">
        <v>-11804</v>
      </c>
      <c r="I15" s="33">
        <v>-9804</v>
      </c>
      <c r="J15" s="33">
        <v>-7329</v>
      </c>
      <c r="K15" s="45">
        <v>-16062</v>
      </c>
      <c r="L15" s="33">
        <v>-21545</v>
      </c>
      <c r="M15" s="33">
        <v>-22304</v>
      </c>
    </row>
    <row r="16" spans="2:14" ht="27" customHeight="1" x14ac:dyDescent="0.2">
      <c r="B16" s="13" t="s">
        <v>25</v>
      </c>
      <c r="C16" s="2">
        <v>3862</v>
      </c>
      <c r="D16" s="33">
        <v>1934</v>
      </c>
      <c r="E16" s="33">
        <v>3544</v>
      </c>
      <c r="F16" s="33">
        <v>-4785</v>
      </c>
      <c r="G16" s="33">
        <v>1966</v>
      </c>
      <c r="H16" s="33">
        <v>24024</v>
      </c>
      <c r="I16" s="33">
        <v>-2744</v>
      </c>
      <c r="J16" s="33">
        <v>19278</v>
      </c>
      <c r="K16" s="45">
        <v>17110</v>
      </c>
      <c r="L16" s="33">
        <f>L14+L15-1</f>
        <v>9906</v>
      </c>
      <c r="M16" s="33">
        <f>M14+M15</f>
        <v>11454</v>
      </c>
    </row>
    <row r="17" spans="2:13" ht="27" customHeight="1" x14ac:dyDescent="0.2">
      <c r="B17" s="8" t="s">
        <v>26</v>
      </c>
      <c r="C17" s="2">
        <v>-14967</v>
      </c>
      <c r="D17" s="33">
        <v>-2052</v>
      </c>
      <c r="E17" s="33">
        <v>-7043</v>
      </c>
      <c r="F17" s="33">
        <v>8479</v>
      </c>
      <c r="G17" s="33">
        <v>-1665</v>
      </c>
      <c r="H17" s="33">
        <v>-5342</v>
      </c>
      <c r="I17" s="33">
        <v>-11273</v>
      </c>
      <c r="J17" s="33">
        <v>-14032</v>
      </c>
      <c r="K17" s="45">
        <v>-19353</v>
      </c>
      <c r="L17" s="33">
        <v>-18793</v>
      </c>
      <c r="M17" s="33">
        <v>1761</v>
      </c>
    </row>
    <row r="18" spans="2:13" ht="19" x14ac:dyDescent="0.65">
      <c r="B18" s="25" t="s">
        <v>27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2:13" ht="27" customHeight="1" x14ac:dyDescent="0.2">
      <c r="B19" s="8" t="s">
        <v>28</v>
      </c>
      <c r="C19" s="3">
        <v>256334</v>
      </c>
      <c r="D19" s="34">
        <v>241696</v>
      </c>
      <c r="E19" s="34">
        <v>239933</v>
      </c>
      <c r="F19" s="34">
        <v>250617</v>
      </c>
      <c r="G19" s="34">
        <v>249660</v>
      </c>
      <c r="H19" s="34">
        <v>264326</v>
      </c>
      <c r="I19" s="34">
        <v>280807</v>
      </c>
      <c r="J19" s="34">
        <v>299355</v>
      </c>
      <c r="K19" s="46">
        <v>316819</v>
      </c>
      <c r="L19" s="34">
        <v>313336</v>
      </c>
      <c r="M19" s="34">
        <v>347605</v>
      </c>
    </row>
    <row r="20" spans="2:13" ht="27" customHeight="1" x14ac:dyDescent="0.2">
      <c r="B20" s="8" t="s">
        <v>29</v>
      </c>
      <c r="C20" s="3">
        <v>42764</v>
      </c>
      <c r="D20" s="34">
        <v>40798</v>
      </c>
      <c r="E20" s="34">
        <v>37162</v>
      </c>
      <c r="F20" s="34">
        <v>40844</v>
      </c>
      <c r="G20" s="34">
        <v>39933</v>
      </c>
      <c r="H20" s="34">
        <v>59644</v>
      </c>
      <c r="I20" s="34">
        <v>48707</v>
      </c>
      <c r="J20" s="34">
        <v>56186</v>
      </c>
      <c r="K20" s="46">
        <v>57874</v>
      </c>
      <c r="L20" s="34">
        <v>48597</v>
      </c>
      <c r="M20" s="34">
        <v>65716</v>
      </c>
    </row>
    <row r="21" spans="2:13" ht="27" customHeight="1" x14ac:dyDescent="0.2">
      <c r="B21" s="8" t="s">
        <v>30</v>
      </c>
      <c r="C21" s="3">
        <v>57565</v>
      </c>
      <c r="D21" s="34">
        <v>45236</v>
      </c>
      <c r="E21" s="34">
        <v>53788</v>
      </c>
      <c r="F21" s="34">
        <v>65321</v>
      </c>
      <c r="G21" s="34">
        <v>59999</v>
      </c>
      <c r="H21" s="34">
        <v>68523</v>
      </c>
      <c r="I21" s="34">
        <v>83961</v>
      </c>
      <c r="J21" s="34">
        <v>103731</v>
      </c>
      <c r="K21" s="46">
        <v>121220</v>
      </c>
      <c r="L21" s="34">
        <v>131399</v>
      </c>
      <c r="M21" s="34">
        <v>149698</v>
      </c>
    </row>
    <row r="22" spans="2:13" ht="27" customHeight="1" x14ac:dyDescent="0.2">
      <c r="B22" s="8" t="s">
        <v>31</v>
      </c>
      <c r="C22" s="2">
        <v>52324</v>
      </c>
      <c r="D22" s="33">
        <v>39551</v>
      </c>
      <c r="E22" s="33">
        <v>50634</v>
      </c>
      <c r="F22" s="33">
        <v>62009</v>
      </c>
      <c r="G22" s="33">
        <v>56485</v>
      </c>
      <c r="H22" s="33">
        <v>64645</v>
      </c>
      <c r="I22" s="33">
        <v>79495</v>
      </c>
      <c r="J22" s="33">
        <v>98807</v>
      </c>
      <c r="K22" s="45">
        <v>114801</v>
      </c>
      <c r="L22" s="33">
        <v>125103</v>
      </c>
      <c r="M22" s="33">
        <v>143834</v>
      </c>
    </row>
    <row r="23" spans="2:13" ht="27" customHeight="1" x14ac:dyDescent="0.2">
      <c r="B23" s="8" t="s">
        <v>32</v>
      </c>
      <c r="C23" s="3">
        <v>25128</v>
      </c>
      <c r="D23" s="34">
        <v>-16611</v>
      </c>
      <c r="E23" s="34">
        <v>2913</v>
      </c>
      <c r="F23" s="34">
        <v>6634</v>
      </c>
      <c r="G23" s="34">
        <v>5547</v>
      </c>
      <c r="H23" s="34">
        <v>7574</v>
      </c>
      <c r="I23" s="34">
        <v>13346</v>
      </c>
      <c r="J23" s="34">
        <v>28811</v>
      </c>
      <c r="K23" s="46">
        <v>40004</v>
      </c>
      <c r="L23" s="34">
        <v>58086</v>
      </c>
      <c r="M23" s="34">
        <v>72782</v>
      </c>
    </row>
    <row r="24" spans="2:13" ht="27" customHeight="1" x14ac:dyDescent="0.2">
      <c r="B24" s="8" t="s">
        <v>33</v>
      </c>
      <c r="C24" s="3">
        <v>69202</v>
      </c>
      <c r="D24" s="34">
        <v>70996</v>
      </c>
      <c r="E24" s="34">
        <v>67847</v>
      </c>
      <c r="F24" s="34">
        <v>71312</v>
      </c>
      <c r="G24" s="34">
        <v>74605</v>
      </c>
      <c r="H24" s="34">
        <v>75587</v>
      </c>
      <c r="I24" s="34">
        <v>69838</v>
      </c>
      <c r="J24" s="34">
        <v>62482</v>
      </c>
      <c r="K24" s="46">
        <v>57297</v>
      </c>
      <c r="L24" s="34">
        <v>50375</v>
      </c>
      <c r="M24" s="34">
        <v>68599</v>
      </c>
    </row>
    <row r="25" spans="2:13" ht="27" customHeight="1" x14ac:dyDescent="0.2">
      <c r="B25" s="8" t="s">
        <v>34</v>
      </c>
      <c r="C25" s="9">
        <v>26437</v>
      </c>
      <c r="D25" s="35">
        <v>30198</v>
      </c>
      <c r="E25" s="35">
        <v>30685</v>
      </c>
      <c r="F25" s="35">
        <v>30468</v>
      </c>
      <c r="G25" s="35">
        <v>34671</v>
      </c>
      <c r="H25" s="35">
        <v>15942</v>
      </c>
      <c r="I25" s="35">
        <v>21131</v>
      </c>
      <c r="J25" s="35">
        <v>6296</v>
      </c>
      <c r="K25" s="45">
        <v>-576</v>
      </c>
      <c r="L25" s="33">
        <v>1777</v>
      </c>
      <c r="M25" s="33">
        <v>2882</v>
      </c>
    </row>
    <row r="26" spans="2:13" ht="19" x14ac:dyDescent="0.65">
      <c r="B26" s="25" t="s">
        <v>35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2:13" ht="27" customHeight="1" x14ac:dyDescent="0.2">
      <c r="B27" s="8" t="s">
        <v>36</v>
      </c>
      <c r="C27" s="16">
        <v>24.51</v>
      </c>
      <c r="D27" s="36">
        <v>-22.42</v>
      </c>
      <c r="E27" s="36">
        <v>17.2</v>
      </c>
      <c r="F27" s="36">
        <v>25</v>
      </c>
      <c r="G27" s="36">
        <v>5.82</v>
      </c>
      <c r="H27" s="36">
        <v>13.14</v>
      </c>
      <c r="I27" s="36">
        <v>35.89</v>
      </c>
      <c r="J27" s="36">
        <v>99.27</v>
      </c>
      <c r="K27" s="47">
        <v>84.34</v>
      </c>
      <c r="L27" s="36">
        <v>135.16999999999999</v>
      </c>
      <c r="M27" s="36">
        <v>115.21</v>
      </c>
    </row>
    <row r="28" spans="2:13" ht="27" customHeight="1" x14ac:dyDescent="0.2">
      <c r="B28" s="8" t="s">
        <v>37</v>
      </c>
      <c r="C28" s="16">
        <v>376.57</v>
      </c>
      <c r="D28" s="36">
        <v>284.64999999999998</v>
      </c>
      <c r="E28" s="36">
        <v>364.42</v>
      </c>
      <c r="F28" s="36">
        <v>378.24</v>
      </c>
      <c r="G28" s="36">
        <v>344.55</v>
      </c>
      <c r="H28" s="36">
        <v>394.33</v>
      </c>
      <c r="I28" s="36">
        <v>486.26</v>
      </c>
      <c r="J28" s="36">
        <v>604.39</v>
      </c>
      <c r="K28" s="47">
        <v>761.35</v>
      </c>
      <c r="L28" s="36">
        <v>845.07</v>
      </c>
      <c r="M28" s="36">
        <v>1017.71</v>
      </c>
    </row>
    <row r="29" spans="2:13" ht="27" customHeight="1" x14ac:dyDescent="0.2">
      <c r="B29" s="8" t="s">
        <v>38</v>
      </c>
      <c r="C29" s="17">
        <v>5</v>
      </c>
      <c r="D29" s="37">
        <v>5</v>
      </c>
      <c r="E29" s="37">
        <v>6</v>
      </c>
      <c r="F29" s="37">
        <v>6</v>
      </c>
      <c r="G29" s="37">
        <v>5</v>
      </c>
      <c r="H29" s="37">
        <v>5</v>
      </c>
      <c r="I29" s="37">
        <v>6</v>
      </c>
      <c r="J29" s="37">
        <v>12</v>
      </c>
      <c r="K29" s="48">
        <v>12</v>
      </c>
      <c r="L29" s="37">
        <v>15</v>
      </c>
      <c r="M29" s="37">
        <v>18</v>
      </c>
    </row>
    <row r="30" spans="2:13" ht="27" customHeight="1" x14ac:dyDescent="0.2">
      <c r="B30" s="8" t="s">
        <v>39</v>
      </c>
      <c r="C30" s="18">
        <v>0.20399999999999999</v>
      </c>
      <c r="D30" s="38" t="s">
        <v>40</v>
      </c>
      <c r="E30" s="39">
        <v>0.34899999999999998</v>
      </c>
      <c r="F30" s="39">
        <v>0.24</v>
      </c>
      <c r="G30" s="38">
        <v>0.85899999999999999</v>
      </c>
      <c r="H30" s="38">
        <v>0.38</v>
      </c>
      <c r="I30" s="38">
        <v>0.16700000000000001</v>
      </c>
      <c r="J30" s="53">
        <v>0.37</v>
      </c>
      <c r="K30" s="54">
        <v>0.33</v>
      </c>
      <c r="L30" s="53">
        <v>0.43</v>
      </c>
      <c r="M30" s="53">
        <v>0.33</v>
      </c>
    </row>
    <row r="31" spans="2:13" ht="19" x14ac:dyDescent="0.65">
      <c r="B31" s="25" t="s">
        <v>41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2:13" ht="27" customHeight="1" x14ac:dyDescent="0.2">
      <c r="B32" s="8" t="s">
        <v>42</v>
      </c>
      <c r="C32" s="18">
        <v>5.4570981587709094E-2</v>
      </c>
      <c r="D32" s="39">
        <v>-7.4999999999999997E-2</v>
      </c>
      <c r="E32" s="39">
        <v>5.2999999999999999E-2</v>
      </c>
      <c r="F32" s="39">
        <v>6.8000000000000005E-2</v>
      </c>
      <c r="G32" s="39">
        <v>1.6E-2</v>
      </c>
      <c r="H32" s="39">
        <v>3.5999999999999997E-2</v>
      </c>
      <c r="I32" s="39">
        <v>8.1000000000000003E-2</v>
      </c>
      <c r="J32" s="39">
        <v>0.182</v>
      </c>
      <c r="K32" s="49">
        <v>0.122</v>
      </c>
      <c r="L32" s="39">
        <v>0.16900000000000001</v>
      </c>
      <c r="M32" s="39">
        <v>0.125</v>
      </c>
    </row>
    <row r="33" spans="2:13" ht="27" customHeight="1" x14ac:dyDescent="0.2">
      <c r="B33" s="8" t="s">
        <v>43</v>
      </c>
      <c r="C33" s="18">
        <f>C10/((279041+C19)/2)</f>
        <v>1.2705113238384309E-2</v>
      </c>
      <c r="D33" s="39">
        <f>D10/((249467+D19)/2)</f>
        <v>-1.2680108232908424E-2</v>
      </c>
      <c r="E33" s="39">
        <v>0.01</v>
      </c>
      <c r="F33" s="39">
        <v>1.6E-2</v>
      </c>
      <c r="G33" s="39">
        <v>4.0000000000000001E-3</v>
      </c>
      <c r="H33" s="39">
        <v>8.0000000000000002E-3</v>
      </c>
      <c r="I33" s="39">
        <v>2.1999999999999999E-2</v>
      </c>
      <c r="J33" s="39">
        <v>5.6000000000000001E-2</v>
      </c>
      <c r="K33" s="49">
        <v>4.2000000000000003E-2</v>
      </c>
      <c r="L33" s="39">
        <v>6.4000000000000001E-2</v>
      </c>
      <c r="M33" s="39">
        <v>5.0999999999999997E-2</v>
      </c>
    </row>
    <row r="34" spans="2:13" ht="27" customHeight="1" x14ac:dyDescent="0.2">
      <c r="B34" s="8" t="s">
        <v>44</v>
      </c>
      <c r="C34" s="18">
        <v>1.4999999999999999E-2</v>
      </c>
      <c r="D34" s="40" t="s">
        <v>45</v>
      </c>
      <c r="E34" s="39">
        <v>2.3E-2</v>
      </c>
      <c r="F34" s="39">
        <v>2.4E-2</v>
      </c>
      <c r="G34" s="39">
        <v>1.4E-2</v>
      </c>
      <c r="H34" s="39">
        <v>1.7999999999999999E-2</v>
      </c>
      <c r="I34" s="39">
        <v>3.2000000000000001E-2</v>
      </c>
      <c r="J34" s="39">
        <v>6.4000000000000001E-2</v>
      </c>
      <c r="K34" s="49">
        <v>5.0999999999999997E-2</v>
      </c>
      <c r="L34" s="39">
        <v>5.8999999999999997E-2</v>
      </c>
      <c r="M34" s="39">
        <v>5.8000000000000003E-2</v>
      </c>
    </row>
    <row r="35" spans="2:13" ht="27" customHeight="1" x14ac:dyDescent="0.2">
      <c r="B35" s="8" t="s">
        <v>46</v>
      </c>
      <c r="C35" s="18">
        <v>0.20399999999999999</v>
      </c>
      <c r="D35" s="39">
        <v>0.16400000000000001</v>
      </c>
      <c r="E35" s="39">
        <v>0.21099999999999999</v>
      </c>
      <c r="F35" s="39">
        <v>0.247</v>
      </c>
      <c r="G35" s="39">
        <v>0.22600000000000001</v>
      </c>
      <c r="H35" s="39">
        <v>0.245</v>
      </c>
      <c r="I35" s="39">
        <v>0.28299999999999997</v>
      </c>
      <c r="J35" s="39">
        <v>0.33</v>
      </c>
      <c r="K35" s="49">
        <v>0.36199999999999999</v>
      </c>
      <c r="L35" s="39">
        <v>0.39900000000000002</v>
      </c>
      <c r="M35" s="39">
        <v>0.41399999999999998</v>
      </c>
    </row>
    <row r="36" spans="2:13" ht="27" customHeight="1" x14ac:dyDescent="0.2">
      <c r="B36" s="8" t="s">
        <v>47</v>
      </c>
      <c r="C36" s="20">
        <v>20794</v>
      </c>
      <c r="D36" s="41">
        <v>22276</v>
      </c>
      <c r="E36" s="35">
        <v>25322</v>
      </c>
      <c r="F36" s="35">
        <v>26076</v>
      </c>
      <c r="G36" s="35">
        <v>25534</v>
      </c>
      <c r="H36" s="35">
        <v>27579</v>
      </c>
      <c r="I36" s="35">
        <v>27503</v>
      </c>
      <c r="J36" s="35">
        <v>42273</v>
      </c>
      <c r="K36" s="50">
        <v>40642</v>
      </c>
      <c r="L36" s="35">
        <v>44039</v>
      </c>
      <c r="M36" s="35">
        <v>41665</v>
      </c>
    </row>
    <row r="37" spans="2:13" ht="27" customHeight="1" x14ac:dyDescent="0.2">
      <c r="B37" s="8" t="s">
        <v>48</v>
      </c>
      <c r="C37" s="19">
        <f t="shared" ref="C37:K37" si="0">C36/C7</f>
        <v>7.1164804325878267E-2</v>
      </c>
      <c r="D37" s="40">
        <f t="shared" si="0"/>
        <v>7.4779280942629825E-2</v>
      </c>
      <c r="E37" s="39">
        <f t="shared" si="0"/>
        <v>8.4213817025677859E-2</v>
      </c>
      <c r="F37" s="39">
        <f t="shared" si="0"/>
        <v>8.4764991369418161E-2</v>
      </c>
      <c r="G37" s="39">
        <f t="shared" si="0"/>
        <v>8.7654134512399423E-2</v>
      </c>
      <c r="H37" s="39">
        <f t="shared" si="0"/>
        <v>0.10079712290165893</v>
      </c>
      <c r="I37" s="39">
        <f t="shared" si="0"/>
        <v>9.7497943904029952E-2</v>
      </c>
      <c r="J37" s="39">
        <f t="shared" si="0"/>
        <v>0.1254726781633077</v>
      </c>
      <c r="K37" s="49">
        <f t="shared" si="0"/>
        <v>0.11306435504466435</v>
      </c>
      <c r="L37" s="39">
        <f t="shared" ref="L37" si="1">L36/L7</f>
        <v>0.11892532702507103</v>
      </c>
      <c r="M37" s="39">
        <v>0.11700000000000001</v>
      </c>
    </row>
    <row r="38" spans="2:13" ht="27" customHeight="1" x14ac:dyDescent="0.2">
      <c r="B38" s="8" t="s">
        <v>49</v>
      </c>
      <c r="C38" s="21">
        <f t="shared" ref="C38:K38" si="2">C24/C36</f>
        <v>3.327979224776378</v>
      </c>
      <c r="D38" s="42">
        <f t="shared" si="2"/>
        <v>3.1871072005746095</v>
      </c>
      <c r="E38" s="42">
        <f t="shared" si="2"/>
        <v>2.6793697180317508</v>
      </c>
      <c r="F38" s="42">
        <f t="shared" si="2"/>
        <v>2.7347752722810248</v>
      </c>
      <c r="G38" s="42">
        <f t="shared" si="2"/>
        <v>2.9217905537714421</v>
      </c>
      <c r="H38" s="42">
        <f t="shared" si="2"/>
        <v>2.7407447695710503</v>
      </c>
      <c r="I38" s="42">
        <f t="shared" si="2"/>
        <v>2.5392866232774605</v>
      </c>
      <c r="J38" s="42">
        <f t="shared" si="2"/>
        <v>1.4780592813379698</v>
      </c>
      <c r="K38" s="51">
        <f t="shared" si="2"/>
        <v>1.4097977461739089</v>
      </c>
      <c r="L38" s="42">
        <f t="shared" ref="L38" si="3">L24/L36</f>
        <v>1.1438724766684076</v>
      </c>
      <c r="M38" s="42">
        <f>M24/M36</f>
        <v>1.646441857674307</v>
      </c>
    </row>
    <row r="39" spans="2:13" ht="27" customHeight="1" x14ac:dyDescent="0.2">
      <c r="B39" s="8" t="s">
        <v>50</v>
      </c>
      <c r="C39" s="18">
        <v>0.65500000000000003</v>
      </c>
      <c r="D39" s="39">
        <v>0.59</v>
      </c>
      <c r="E39" s="39">
        <v>0.56499999999999995</v>
      </c>
      <c r="F39" s="39">
        <v>0.55500000000000005</v>
      </c>
      <c r="G39" s="39">
        <v>0.53</v>
      </c>
      <c r="H39" s="39">
        <v>0.54500000000000004</v>
      </c>
      <c r="I39" s="39">
        <v>0.54900000000000004</v>
      </c>
      <c r="J39" s="39">
        <v>0.61799999999999999</v>
      </c>
      <c r="K39" s="49">
        <v>0.65</v>
      </c>
      <c r="L39" s="39">
        <v>0.68100000000000005</v>
      </c>
      <c r="M39" s="39">
        <v>0.66500000000000004</v>
      </c>
    </row>
    <row r="40" spans="2:13" x14ac:dyDescent="0.2">
      <c r="B40" s="27" t="s">
        <v>51</v>
      </c>
    </row>
    <row r="41" spans="2:13" x14ac:dyDescent="0.2">
      <c r="B41" s="27" t="s">
        <v>52</v>
      </c>
    </row>
    <row r="42" spans="2:13" x14ac:dyDescent="0.2">
      <c r="B42" s="27" t="s">
        <v>53</v>
      </c>
    </row>
    <row r="43" spans="2:13" x14ac:dyDescent="0.2">
      <c r="B43" s="27" t="s">
        <v>54</v>
      </c>
    </row>
    <row r="44" spans="2:13" x14ac:dyDescent="0.2">
      <c r="B44" s="27" t="s">
        <v>55</v>
      </c>
    </row>
    <row r="45" spans="2:13" x14ac:dyDescent="0.2">
      <c r="B45" s="27" t="s">
        <v>56</v>
      </c>
    </row>
    <row r="46" spans="2:13" x14ac:dyDescent="0.2">
      <c r="B46" s="27" t="s">
        <v>59</v>
      </c>
    </row>
    <row r="47" spans="2:13" x14ac:dyDescent="0.2">
      <c r="B47" s="27" t="s">
        <v>57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scale="68" orientation="landscape" r:id="rId1"/>
  <headerFooter>
    <oddFooter>&amp;R&amp;Z　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7C5B5D9E24FF40BC046DFF6A81254A" ma:contentTypeVersion="3" ma:contentTypeDescription="新しいドキュメントを作成します。" ma:contentTypeScope="" ma:versionID="e49cd2fd9a119138a3af70a08b15c50c">
  <xsd:schema xmlns:xsd="http://www.w3.org/2001/XMLSchema" xmlns:xs="http://www.w3.org/2001/XMLSchema" xmlns:p="http://schemas.microsoft.com/office/2006/metadata/properties" xmlns:ns2="462a664b-2516-4663-a1f7-85f2150c76d4" targetNamespace="http://schemas.microsoft.com/office/2006/metadata/properties" ma:root="true" ma:fieldsID="2e412aa4083b5142c5b169f5509ec2c7" ns2:_="">
    <xsd:import namespace="462a664b-2516-4663-a1f7-85f2150c76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a664b-2516-4663-a1f7-85f2150c7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46ECE-FCE2-41ED-AE86-33A901D0B92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00F1A0B-0A31-43FC-8617-39950842C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2a664b-2516-4663-a1f7-85f2150c7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362821-221A-4EE2-91D7-2CBA82D281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2026J</vt:lpstr>
      <vt:lpstr>'2026J'!Print_Area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小竹 良樹</dc:creator>
  <cp:keywords/>
  <dc:description/>
  <cp:lastModifiedBy>小竹 良樹</cp:lastModifiedBy>
  <cp:revision/>
  <dcterms:created xsi:type="dcterms:W3CDTF">2019-07-22T01:17:14Z</dcterms:created>
  <dcterms:modified xsi:type="dcterms:W3CDTF">2026-06-09T04:49:08Z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0x0101000F7C5B5D9E24FF40BC046DFF6A81254A</vt:lpwstr>
  </property>
</Properties>
</file>